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c3ea1d47378321/デスクトップ/"/>
    </mc:Choice>
  </mc:AlternateContent>
  <xr:revisionPtr revIDLastSave="0" documentId="8_{92C177D6-5BE0-4BCE-81DB-F94C4F68B5B8}" xr6:coauthVersionLast="47" xr6:coauthVersionMax="47" xr10:uidLastSave="{00000000-0000-0000-0000-000000000000}"/>
  <bookViews>
    <workbookView xWindow="-110" yWindow="-110" windowWidth="22780" windowHeight="14540" xr2:uid="{30ED4B0D-8B97-42BE-B4F2-A2B4D5513E29}"/>
  </bookViews>
  <sheets>
    <sheet name="Sheet1" sheetId="1" r:id="rId1"/>
  </sheets>
  <definedNames>
    <definedName name="_xlnm.Print_Area" localSheetId="0">Sheet1!$A$1:$G$51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7" i="1"/>
  <c r="F28" i="1" s="1"/>
  <c r="E36" i="1"/>
  <c r="F36" i="1"/>
  <c r="F37" i="1" s="1"/>
  <c r="C45" i="1"/>
  <c r="C44" i="1"/>
  <c r="C36" i="1"/>
  <c r="C37" i="1" s="1"/>
  <c r="C43" i="1" s="1"/>
  <c r="B36" i="1"/>
  <c r="C46" i="1" l="1"/>
  <c r="C48" i="1" s="1"/>
  <c r="F30" i="1"/>
  <c r="F31" i="1"/>
  <c r="F39" i="1" s="1"/>
  <c r="F43" i="1" s="1"/>
  <c r="C24" i="1" l="1"/>
  <c r="C27" i="1"/>
  <c r="C28" i="1" s="1"/>
  <c r="C30" i="1" s="1"/>
  <c r="C31" i="1" l="1"/>
  <c r="C39" i="1" s="1"/>
</calcChain>
</file>

<file path=xl/sharedStrings.xml><?xml version="1.0" encoding="utf-8"?>
<sst xmlns="http://schemas.openxmlformats.org/spreadsheetml/2006/main" count="55" uniqueCount="40">
  <si>
    <t>広告宣伝費</t>
    <rPh sb="0" eb="5">
      <t>コウコクセンデ</t>
    </rPh>
    <phoneticPr fontId="2"/>
  </si>
  <si>
    <t>客単価</t>
    <rPh sb="0" eb="3">
      <t>キャクタンカ</t>
    </rPh>
    <phoneticPr fontId="2"/>
  </si>
  <si>
    <t>売上高</t>
    <rPh sb="0" eb="3">
      <t>ウリアゲダカ</t>
    </rPh>
    <phoneticPr fontId="2"/>
  </si>
  <si>
    <t>売上原価</t>
    <rPh sb="0" eb="4">
      <t>ウリアゲゲンカ</t>
    </rPh>
    <phoneticPr fontId="2"/>
  </si>
  <si>
    <t>売上総利益</t>
    <rPh sb="0" eb="5">
      <t>ウリアゲソウリエキ</t>
    </rPh>
    <phoneticPr fontId="2"/>
  </si>
  <si>
    <t>人件費</t>
    <rPh sb="0" eb="3">
      <t>ジンケンヒ</t>
    </rPh>
    <phoneticPr fontId="2"/>
  </si>
  <si>
    <t>CPA</t>
    <phoneticPr fontId="2"/>
  </si>
  <si>
    <t>販売個数（人数</t>
    <rPh sb="0" eb="2">
      <t>ハンバイ</t>
    </rPh>
    <rPh sb="2" eb="4">
      <t>コスウ</t>
    </rPh>
    <rPh sb="5" eb="7">
      <t>ニンズウ</t>
    </rPh>
    <phoneticPr fontId="2"/>
  </si>
  <si>
    <t>地代家賃</t>
    <rPh sb="0" eb="2">
      <t>チダイ</t>
    </rPh>
    <rPh sb="2" eb="4">
      <t>ヤチン</t>
    </rPh>
    <phoneticPr fontId="2"/>
  </si>
  <si>
    <t>ほか　固定費</t>
    <rPh sb="3" eb="6">
      <t>コテイヒ</t>
    </rPh>
    <phoneticPr fontId="2"/>
  </si>
  <si>
    <t>営業利益</t>
    <rPh sb="0" eb="4">
      <t>エイギョウリエキ</t>
    </rPh>
    <phoneticPr fontId="2"/>
  </si>
  <si>
    <t>新規顧客数（会員数</t>
    <rPh sb="0" eb="2">
      <t>シンキ</t>
    </rPh>
    <rPh sb="2" eb="5">
      <t>コキャクスウ</t>
    </rPh>
    <rPh sb="6" eb="8">
      <t>カイイン</t>
    </rPh>
    <rPh sb="8" eb="9">
      <t>スウ</t>
    </rPh>
    <phoneticPr fontId="2"/>
  </si>
  <si>
    <t>　売上原価率</t>
    <rPh sb="1" eb="6">
      <t>ウリアゲゲンカリツ</t>
    </rPh>
    <phoneticPr fontId="2"/>
  </si>
  <si>
    <t>目標営業利益</t>
    <rPh sb="0" eb="2">
      <t>モクヒョウ</t>
    </rPh>
    <rPh sb="2" eb="6">
      <t>エイ</t>
    </rPh>
    <phoneticPr fontId="2"/>
  </si>
  <si>
    <t>販管費</t>
    <rPh sb="0" eb="3">
      <t>ハンカンヒ</t>
    </rPh>
    <phoneticPr fontId="2"/>
  </si>
  <si>
    <t>販管費　計</t>
    <rPh sb="0" eb="3">
      <t>ハンカンヒ</t>
    </rPh>
    <rPh sb="4" eb="5">
      <t>ケイ</t>
    </rPh>
    <phoneticPr fontId="2"/>
  </si>
  <si>
    <t xml:space="preserve"> + 目標営業利益</t>
    <rPh sb="3" eb="9">
      <t>モクヒョウ</t>
    </rPh>
    <phoneticPr fontId="2"/>
  </si>
  <si>
    <t xml:space="preserve"> ÷　売上総利益率</t>
    <rPh sb="3" eb="9">
      <t>ウリアゲソウリ</t>
    </rPh>
    <phoneticPr fontId="2"/>
  </si>
  <si>
    <t>必要売上高</t>
    <rPh sb="0" eb="2">
      <t>ヒツヨウ</t>
    </rPh>
    <rPh sb="2" eb="5">
      <t>ウリアゲダカ</t>
    </rPh>
    <phoneticPr fontId="2"/>
  </si>
  <si>
    <t>必要売上高 ÷ 客単価</t>
    <rPh sb="0" eb="5">
      <t>ヒツヨウ</t>
    </rPh>
    <rPh sb="8" eb="11">
      <t>キャクタンカ</t>
    </rPh>
    <phoneticPr fontId="2"/>
  </si>
  <si>
    <t>CPA（Cost Per Acquisition）「顧客獲得単価」</t>
    <phoneticPr fontId="2"/>
  </si>
  <si>
    <t>　 　　一般的には1人の顧客や1件の成約を獲得するためにかかった広告費を指す</t>
    <phoneticPr fontId="2"/>
  </si>
  <si>
    <t>　※　広告の費用対効果を測定する指標。数値を見ながら、打ち手の検討を行う</t>
    <rPh sb="12" eb="14">
      <t>ソクテイ</t>
    </rPh>
    <rPh sb="16" eb="18">
      <t>シヒョウ</t>
    </rPh>
    <phoneticPr fontId="2"/>
  </si>
  <si>
    <r>
      <t>計算式　→　</t>
    </r>
    <r>
      <rPr>
        <b/>
        <sz val="11"/>
        <color theme="1"/>
        <rFont val="Meiryo UI"/>
        <family val="3"/>
        <charset val="128"/>
      </rPr>
      <t>CPA ＝ 広告宣伝費 ÷ 新規獲得件数（コンバージョン件数）</t>
    </r>
    <rPh sb="0" eb="3">
      <t>ケイサンシキ</t>
    </rPh>
    <rPh sb="12" eb="17">
      <t>コウコ</t>
    </rPh>
    <rPh sb="20" eb="22">
      <t>シンキ</t>
    </rPh>
    <rPh sb="22" eb="24">
      <t>カクトク</t>
    </rPh>
    <rPh sb="24" eb="26">
      <t>ケンスウ</t>
    </rPh>
    <phoneticPr fontId="2"/>
  </si>
  <si>
    <t>　　　　　↑　今月の方が先月よりも顧客獲得単価は減少、効率的に顧客を獲得することができた</t>
    <rPh sb="7" eb="9">
      <t>コンゲツ</t>
    </rPh>
    <rPh sb="10" eb="11">
      <t>ホウ</t>
    </rPh>
    <rPh sb="12" eb="14">
      <t>センゲツ</t>
    </rPh>
    <rPh sb="17" eb="23">
      <t>コキャ</t>
    </rPh>
    <rPh sb="24" eb="26">
      <t>ゲンショウ</t>
    </rPh>
    <rPh sb="27" eb="30">
      <t>コウリツテキ</t>
    </rPh>
    <rPh sb="31" eb="38">
      <t>コキャ</t>
    </rPh>
    <phoneticPr fontId="2"/>
  </si>
  <si>
    <t>●　目標CPAの算出</t>
    <rPh sb="2" eb="4">
      <t>モクヒョウ</t>
    </rPh>
    <rPh sb="8" eb="10">
      <t>サンシュツ</t>
    </rPh>
    <phoneticPr fontId="2"/>
  </si>
  <si>
    <t>　　　１．限界CPA（コンバージョン1件にかけられる広告費の上限）を計算する</t>
    <rPh sb="5" eb="7">
      <t>ゲンカイ</t>
    </rPh>
    <rPh sb="34" eb="36">
      <t>ケイサン</t>
    </rPh>
    <phoneticPr fontId="2"/>
  </si>
  <si>
    <t>　　　　→　限界CPA ＝ 売上単価 － 原価 － 経費</t>
    <phoneticPr fontId="2"/>
  </si>
  <si>
    <t>　●　新規顧客を獲得するために費やしたコストのこと</t>
    <phoneticPr fontId="2"/>
  </si>
  <si>
    <t>　　 新規獲得件数は56件必要</t>
    <rPh sb="3" eb="9">
      <t>シンキカク</t>
    </rPh>
    <rPh sb="12" eb="13">
      <t>ケン</t>
    </rPh>
    <rPh sb="13" eb="15">
      <t>ヒツヨウ</t>
    </rPh>
    <phoneticPr fontId="2"/>
  </si>
  <si>
    <t>→　投資可能 広告宣伝費</t>
    <rPh sb="2" eb="4">
      <t>トウシ</t>
    </rPh>
    <rPh sb="4" eb="6">
      <t>カノウ</t>
    </rPh>
    <rPh sb="7" eb="12">
      <t>コウ</t>
    </rPh>
    <phoneticPr fontId="2"/>
  </si>
  <si>
    <t>　　 50件とする場合、広告宣伝費は50万円まで可能</t>
    <rPh sb="5" eb="6">
      <t>ケン</t>
    </rPh>
    <rPh sb="9" eb="11">
      <t>バアイ</t>
    </rPh>
    <rPh sb="12" eb="17">
      <t>コウコクセン</t>
    </rPh>
    <rPh sb="20" eb="21">
      <t>マン</t>
    </rPh>
    <rPh sb="21" eb="22">
      <t>エン</t>
    </rPh>
    <rPh sb="24" eb="26">
      <t>カノウ</t>
    </rPh>
    <phoneticPr fontId="2"/>
  </si>
  <si>
    <t>１．上段赤枠の数値を消す　２．目標営業利益の数値を入力　３．みどり網掛け・赤枠の数値を上段の赤枠内に貼る</t>
    <rPh sb="2" eb="4">
      <t>ジョウダン</t>
    </rPh>
    <rPh sb="4" eb="6">
      <t>アカワク</t>
    </rPh>
    <rPh sb="7" eb="9">
      <t>スウチ</t>
    </rPh>
    <rPh sb="10" eb="11">
      <t>ケ</t>
    </rPh>
    <rPh sb="15" eb="17">
      <t>モクヒョウ</t>
    </rPh>
    <rPh sb="17" eb="21">
      <t>エイギョウリエキ</t>
    </rPh>
    <rPh sb="22" eb="24">
      <t>スウチ</t>
    </rPh>
    <rPh sb="25" eb="27">
      <t>ニュウリョク</t>
    </rPh>
    <rPh sb="33" eb="35">
      <t>アミカ</t>
    </rPh>
    <rPh sb="37" eb="39">
      <t>アカワク</t>
    </rPh>
    <rPh sb="40" eb="42">
      <t>スウチ</t>
    </rPh>
    <rPh sb="43" eb="45">
      <t>ジョウダン</t>
    </rPh>
    <rPh sb="46" eb="48">
      <t>アカワク</t>
    </rPh>
    <rPh sb="48" eb="49">
      <t>ナイ</t>
    </rPh>
    <rPh sb="50" eb="51">
      <t>ハ</t>
    </rPh>
    <phoneticPr fontId="2"/>
  </si>
  <si>
    <t>●　算出数値の出し方</t>
    <rPh sb="2" eb="4">
      <t>サンシュツ</t>
    </rPh>
    <rPh sb="4" eb="6">
      <t>スウチ</t>
    </rPh>
    <rPh sb="7" eb="8">
      <t>ダ</t>
    </rPh>
    <rPh sb="9" eb="10">
      <t>カタ</t>
    </rPh>
    <phoneticPr fontId="2"/>
  </si>
  <si>
    <t>参考　　今月のCPA　：　広告宣伝費 20万円　÷　新規獲得件数20件　＝　CPA（顧客獲得単価）は1万円</t>
    <rPh sb="0" eb="2">
      <t>サンコウ</t>
    </rPh>
    <rPh sb="4" eb="6">
      <t>コンゲツ</t>
    </rPh>
    <rPh sb="13" eb="18">
      <t>コウコクセ</t>
    </rPh>
    <rPh sb="21" eb="22">
      <t>マン</t>
    </rPh>
    <rPh sb="22" eb="23">
      <t>エン</t>
    </rPh>
    <rPh sb="26" eb="32">
      <t>シンキ</t>
    </rPh>
    <rPh sb="34" eb="35">
      <t>ケン</t>
    </rPh>
    <rPh sb="42" eb="48">
      <t>コキャクカクトクタンカ</t>
    </rPh>
    <rPh sb="51" eb="52">
      <t>マン</t>
    </rPh>
    <rPh sb="52" eb="53">
      <t>エン</t>
    </rPh>
    <phoneticPr fontId="2"/>
  </si>
  <si>
    <t>　　　　　先月のCPA　：　広告宣伝費 30万円　÷　新規獲得件数25件　＝　CPA（顧客獲得単価）は1万2千円</t>
    <rPh sb="5" eb="7">
      <t>センゲツ</t>
    </rPh>
    <rPh sb="14" eb="19">
      <t>コウコクセ</t>
    </rPh>
    <rPh sb="22" eb="23">
      <t>マン</t>
    </rPh>
    <rPh sb="23" eb="24">
      <t>エン</t>
    </rPh>
    <rPh sb="27" eb="33">
      <t>シンキ</t>
    </rPh>
    <rPh sb="35" eb="36">
      <t>ケン</t>
    </rPh>
    <rPh sb="43" eb="49">
      <t>コキャクカクトクタンカ</t>
    </rPh>
    <rPh sb="52" eb="53">
      <t>マン</t>
    </rPh>
    <rPh sb="54" eb="55">
      <t>セン</t>
    </rPh>
    <rPh sb="55" eb="56">
      <t>エン</t>
    </rPh>
    <phoneticPr fontId="2"/>
  </si>
  <si>
    <t>　　　　　　 売上単価1万円 －　原価3,000円　－　経費5,000円＝ 1コンバージョン獲得に使える広告宣伝費は2,000円</t>
    <rPh sb="7" eb="9">
      <t>ウリアゲ</t>
    </rPh>
    <rPh sb="9" eb="11">
      <t>タンカ</t>
    </rPh>
    <rPh sb="12" eb="13">
      <t>マン</t>
    </rPh>
    <rPh sb="13" eb="14">
      <t>エン</t>
    </rPh>
    <rPh sb="17" eb="19">
      <t>ゲンカ</t>
    </rPh>
    <rPh sb="24" eb="25">
      <t>エン</t>
    </rPh>
    <rPh sb="28" eb="30">
      <t>ケイヒ</t>
    </rPh>
    <rPh sb="35" eb="36">
      <t>エン</t>
    </rPh>
    <rPh sb="46" eb="48">
      <t>カクトク</t>
    </rPh>
    <rPh sb="49" eb="50">
      <t>ツカ</t>
    </rPh>
    <rPh sb="52" eb="57">
      <t>コウ</t>
    </rPh>
    <rPh sb="63" eb="64">
      <t>エン</t>
    </rPh>
    <phoneticPr fontId="2"/>
  </si>
  <si>
    <t>↓　もしくは、財務フォームを作って目標CPAを試算する</t>
    <rPh sb="7" eb="9">
      <t>ザイム</t>
    </rPh>
    <rPh sb="14" eb="15">
      <t>ツク</t>
    </rPh>
    <rPh sb="17" eb="19">
      <t>モクヒョウ</t>
    </rPh>
    <rPh sb="23" eb="25">
      <t>シサン</t>
    </rPh>
    <phoneticPr fontId="2"/>
  </si>
  <si>
    <r>
      <t>①　広告枠60万円、</t>
    </r>
    <r>
      <rPr>
        <sz val="11"/>
        <color rgb="FF0000FF"/>
        <rFont val="Meiryo UI"/>
        <family val="3"/>
        <charset val="128"/>
      </rPr>
      <t>目標とする営業利益が35万円</t>
    </r>
    <r>
      <rPr>
        <sz val="11"/>
        <color theme="1"/>
        <rFont val="Meiryo UI"/>
        <family val="3"/>
        <charset val="128"/>
      </rPr>
      <t>の場合</t>
    </r>
    <rPh sb="2" eb="5">
      <t>コウコクワク</t>
    </rPh>
    <rPh sb="7" eb="8">
      <t>マン</t>
    </rPh>
    <rPh sb="8" eb="9">
      <t>エン</t>
    </rPh>
    <rPh sb="10" eb="12">
      <t>モクヒョウ</t>
    </rPh>
    <rPh sb="15" eb="17">
      <t>エイギョウ</t>
    </rPh>
    <rPh sb="17" eb="19">
      <t>リエキ</t>
    </rPh>
    <rPh sb="22" eb="23">
      <t>マン</t>
    </rPh>
    <rPh sb="23" eb="24">
      <t>エン</t>
    </rPh>
    <rPh sb="25" eb="27">
      <t>バアイ</t>
    </rPh>
    <phoneticPr fontId="2"/>
  </si>
  <si>
    <r>
      <t>②　</t>
    </r>
    <r>
      <rPr>
        <sz val="11"/>
        <color rgb="FF0000FF"/>
        <rFont val="Meiryo UI"/>
        <family val="3"/>
        <charset val="128"/>
      </rPr>
      <t>目標とする営業利益が20万円</t>
    </r>
    <r>
      <rPr>
        <sz val="11"/>
        <color theme="1"/>
        <rFont val="Meiryo UI"/>
        <family val="3"/>
        <charset val="128"/>
      </rPr>
      <t>、新規獲得件数を</t>
    </r>
    <rPh sb="2" eb="4">
      <t>モクヒョウ</t>
    </rPh>
    <rPh sb="7" eb="9">
      <t>エイギョウ</t>
    </rPh>
    <rPh sb="9" eb="11">
      <t>リエキ</t>
    </rPh>
    <rPh sb="14" eb="15">
      <t>マン</t>
    </rPh>
    <rPh sb="15" eb="16">
      <t>エン</t>
    </rPh>
    <rPh sb="17" eb="23">
      <t>シンキカクト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</si>
</sst>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&quot;人&quot;"/>
    <numFmt numFmtId="177" formatCode="0.0%"/>
    <numFmt numFmtId="178" formatCode="0.0&quot;人&quot;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sz val="11"/>
      <color theme="9" tint="-0.249977111117893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0000FF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176" fontId="5" fillId="0" borderId="1" xfId="1" applyNumberFormat="1" applyFont="1" applyBorder="1" applyAlignment="1">
      <alignment vertical="center"/>
    </xf>
    <xf numFmtId="6" fontId="3" fillId="0" borderId="0" xfId="2" applyFont="1" applyAlignment="1">
      <alignment vertical="center"/>
    </xf>
    <xf numFmtId="6" fontId="5" fillId="0" borderId="0" xfId="2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0" fontId="3" fillId="0" borderId="2" xfId="0" applyFont="1" applyBorder="1">
      <alignment vertical="center"/>
    </xf>
    <xf numFmtId="6" fontId="3" fillId="0" borderId="2" xfId="2" applyFont="1" applyBorder="1" applyAlignment="1">
      <alignment vertical="center"/>
    </xf>
    <xf numFmtId="9" fontId="5" fillId="0" borderId="0" xfId="3" applyFont="1" applyBorder="1" applyAlignment="1">
      <alignment vertical="center"/>
    </xf>
    <xf numFmtId="0" fontId="3" fillId="2" borderId="0" xfId="0" applyFont="1" applyFill="1">
      <alignment vertical="center"/>
    </xf>
    <xf numFmtId="6" fontId="3" fillId="2" borderId="0" xfId="0" applyNumberFormat="1" applyFont="1" applyFill="1">
      <alignment vertical="center"/>
    </xf>
    <xf numFmtId="6" fontId="3" fillId="0" borderId="1" xfId="2" applyFont="1" applyBorder="1" applyAlignment="1">
      <alignment vertical="center"/>
    </xf>
    <xf numFmtId="0" fontId="3" fillId="3" borderId="0" xfId="0" applyFont="1" applyFill="1">
      <alignment vertical="center"/>
    </xf>
    <xf numFmtId="6" fontId="5" fillId="3" borderId="0" xfId="2" applyFont="1" applyFill="1" applyAlignment="1">
      <alignment vertical="center"/>
    </xf>
    <xf numFmtId="6" fontId="5" fillId="3" borderId="0" xfId="2" applyFont="1" applyFill="1" applyBorder="1" applyAlignment="1">
      <alignment vertical="center"/>
    </xf>
    <xf numFmtId="0" fontId="6" fillId="3" borderId="0" xfId="0" applyFont="1" applyFill="1">
      <alignment vertical="center"/>
    </xf>
    <xf numFmtId="6" fontId="6" fillId="3" borderId="0" xfId="2" applyFont="1" applyFill="1" applyBorder="1" applyAlignment="1">
      <alignment vertical="center"/>
    </xf>
    <xf numFmtId="6" fontId="3" fillId="0" borderId="0" xfId="0" applyNumberFormat="1" applyFont="1">
      <alignment vertical="center"/>
    </xf>
    <xf numFmtId="0" fontId="3" fillId="5" borderId="0" xfId="0" applyFont="1" applyFill="1">
      <alignment vertical="center"/>
    </xf>
    <xf numFmtId="6" fontId="3" fillId="5" borderId="0" xfId="0" applyNumberFormat="1" applyFont="1" applyFill="1">
      <alignment vertical="center"/>
    </xf>
    <xf numFmtId="6" fontId="6" fillId="0" borderId="0" xfId="0" applyNumberFormat="1" applyFont="1">
      <alignment vertical="center"/>
    </xf>
    <xf numFmtId="177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38" fontId="3" fillId="0" borderId="0" xfId="1" applyFont="1" applyAlignment="1">
      <alignment vertical="center"/>
    </xf>
    <xf numFmtId="0" fontId="3" fillId="6" borderId="0" xfId="0" applyFont="1" applyFill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177" fontId="3" fillId="0" borderId="0" xfId="0" applyNumberFormat="1" applyFont="1">
      <alignment vertical="center"/>
    </xf>
    <xf numFmtId="6" fontId="8" fillId="0" borderId="0" xfId="2" applyFont="1" applyFill="1" applyAlignment="1">
      <alignment vertical="center"/>
    </xf>
    <xf numFmtId="6" fontId="3" fillId="6" borderId="3" xfId="0" applyNumberFormat="1" applyFont="1" applyFill="1" applyBorder="1">
      <alignment vertical="center"/>
    </xf>
    <xf numFmtId="0" fontId="4" fillId="0" borderId="4" xfId="0" applyFont="1" applyBorder="1">
      <alignment vertical="center"/>
    </xf>
    <xf numFmtId="6" fontId="8" fillId="4" borderId="4" xfId="2" applyFont="1" applyFill="1" applyBorder="1" applyAlignment="1">
      <alignment vertical="center"/>
    </xf>
    <xf numFmtId="6" fontId="5" fillId="0" borderId="3" xfId="2" applyFont="1" applyFill="1" applyBorder="1" applyAlignment="1">
      <alignment vertical="center"/>
    </xf>
    <xf numFmtId="0" fontId="4" fillId="7" borderId="0" xfId="0" applyFont="1" applyFill="1">
      <alignment vertical="center"/>
    </xf>
    <xf numFmtId="6" fontId="4" fillId="7" borderId="0" xfId="2" applyFont="1" applyFill="1" applyAlignment="1">
      <alignment vertical="center"/>
    </xf>
    <xf numFmtId="178" fontId="5" fillId="0" borderId="3" xfId="1" applyNumberFormat="1" applyFont="1" applyFill="1" applyBorder="1" applyAlignment="1">
      <alignment vertical="center"/>
    </xf>
    <xf numFmtId="178" fontId="3" fillId="6" borderId="3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100854</xdr:colOff>
      <xdr:row>17</xdr:row>
      <xdr:rowOff>137271</xdr:rowOff>
    </xdr:from>
    <xdr:to>
      <xdr:col>6</xdr:col>
      <xdr:colOff>537883</xdr:colOff>
      <xdr:row>17</xdr:row>
      <xdr:rowOff>148477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76652B9-4289-461F-9FF2-4ED4757BA931}"/>
            </a:ext>
          </a:extLst>
        </xdr:cNvPr>
        <xdr:cNvCxnSpPr/>
      </xdr:nvCxnSpPr>
      <xdr:spPr>
        <a:xfrm>
          <a:off x="100854" y="3794871"/>
          <a:ext cx="7133104" cy="11206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100853</xdr:colOff>
      <xdr:row>4</xdr:row>
      <xdr:rowOff>78441</xdr:rowOff>
    </xdr:from>
    <xdr:to>
      <xdr:col>6</xdr:col>
      <xdr:colOff>481854</xdr:colOff>
      <xdr:row>10</xdr:row>
      <xdr:rowOff>134471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3D56FDE-035B-4528-AD14-D84F9423EC6E}"/>
            </a:ext>
          </a:extLst>
        </xdr:cNvPr>
        <xdr:cNvSpPr/>
      </xdr:nvSpPr>
      <xdr:spPr>
        <a:xfrm>
          <a:off x="100853" y="1199029"/>
          <a:ext cx="6757148" cy="1288677"/>
        </a:xfrm>
        <a:prstGeom prst="rect">
          <a:avLst/>
        </a:prstGeom>
        <a:noFill/>
        <a:ln w="381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BB2A2-7E2E-4F91-BAB4-3D883E51CE9E}">
  <dimension ref="B1:P53"/>
  <sheetViews>
    <sheetView showGridLines="0" tabSelected="1" view="pageBreakPreview" zoomScaleNormal="100" zoomScaleSheetLayoutView="100" workbookViewId="0">
      <selection activeCell="C23" sqref="C23"/>
    </sheetView>
  </sheetViews>
  <sheetFormatPr defaultColWidth="9" defaultRowHeight="18" customHeight="1" x14ac:dyDescent="0.3"/>
  <cols>
    <col min="1" max="1" width="2.58203125" style="1" customWidth="1"/>
    <col min="2" max="2" width="22.5" style="1" customWidth="1"/>
    <col min="3" max="3" width="14.83203125" style="1" customWidth="1"/>
    <col min="4" max="4" width="10.5" style="1" customWidth="1"/>
    <col min="5" max="5" width="22.5" style="1" customWidth="1"/>
    <col min="6" max="6" width="14.83203125" style="1" customWidth="1"/>
    <col min="7" max="10" width="9" style="1"/>
    <col min="11" max="11" width="20.83203125" style="1" customWidth="1"/>
    <col min="12" max="12" width="11.75" style="1" customWidth="1"/>
    <col min="13" max="16384" width="9" style="1"/>
  </cols>
  <sheetData>
    <row r="1" spans="2:6" ht="18" customHeight="1" x14ac:dyDescent="0.3">
      <c r="B1" s="2" t="s">
        <v>20</v>
      </c>
    </row>
    <row r="2" spans="2:6" ht="18" customHeight="1" x14ac:dyDescent="0.3">
      <c r="B2" s="26" t="s">
        <v>28</v>
      </c>
      <c r="C2" s="26"/>
      <c r="D2" s="26"/>
      <c r="E2" s="26"/>
      <c r="F2" s="26"/>
    </row>
    <row r="3" spans="2:6" ht="18" customHeight="1" x14ac:dyDescent="0.3">
      <c r="B3" s="26" t="s">
        <v>21</v>
      </c>
      <c r="C3" s="26"/>
      <c r="D3" s="26"/>
      <c r="E3" s="26"/>
      <c r="F3" s="26"/>
    </row>
    <row r="4" spans="2:6" ht="18" customHeight="1" x14ac:dyDescent="0.3">
      <c r="B4" s="1" t="s">
        <v>22</v>
      </c>
    </row>
    <row r="6" spans="2:6" ht="18" customHeight="1" x14ac:dyDescent="0.3">
      <c r="B6" s="1" t="s">
        <v>23</v>
      </c>
    </row>
    <row r="7" spans="2:6" ht="9" customHeight="1" x14ac:dyDescent="0.3"/>
    <row r="8" spans="2:6" ht="18" customHeight="1" x14ac:dyDescent="0.3">
      <c r="B8" s="1" t="s">
        <v>34</v>
      </c>
    </row>
    <row r="9" spans="2:6" ht="18" customHeight="1" x14ac:dyDescent="0.3">
      <c r="B9" s="1" t="s">
        <v>35</v>
      </c>
    </row>
    <row r="10" spans="2:6" ht="18" customHeight="1" x14ac:dyDescent="0.3">
      <c r="B10" s="27" t="s">
        <v>24</v>
      </c>
    </row>
    <row r="12" spans="2:6" ht="18" customHeight="1" x14ac:dyDescent="0.3">
      <c r="B12" s="1" t="s">
        <v>25</v>
      </c>
    </row>
    <row r="13" spans="2:6" ht="18" customHeight="1" x14ac:dyDescent="0.3">
      <c r="B13" s="1" t="s">
        <v>26</v>
      </c>
    </row>
    <row r="14" spans="2:6" ht="18" customHeight="1" x14ac:dyDescent="0.3">
      <c r="B14" s="1" t="s">
        <v>27</v>
      </c>
    </row>
    <row r="15" spans="2:6" ht="18" customHeight="1" x14ac:dyDescent="0.3">
      <c r="B15" s="1" t="s">
        <v>36</v>
      </c>
    </row>
    <row r="16" spans="2:6" ht="9" customHeight="1" x14ac:dyDescent="0.3"/>
    <row r="17" spans="2:16" ht="18" customHeight="1" x14ac:dyDescent="0.3">
      <c r="B17" s="29" t="s">
        <v>37</v>
      </c>
    </row>
    <row r="18" spans="2:16" ht="18" customHeight="1" x14ac:dyDescent="0.3">
      <c r="P18" s="29"/>
    </row>
    <row r="19" spans="2:16" ht="18" customHeight="1" x14ac:dyDescent="0.3">
      <c r="B19" s="1" t="s">
        <v>38</v>
      </c>
      <c r="E19" s="1" t="s">
        <v>39</v>
      </c>
    </row>
    <row r="20" spans="2:16" ht="18" customHeight="1" x14ac:dyDescent="0.3">
      <c r="B20" s="1" t="s">
        <v>29</v>
      </c>
      <c r="E20" s="1" t="s">
        <v>31</v>
      </c>
    </row>
    <row r="21" spans="2:16" ht="18" customHeight="1" thickBot="1" x14ac:dyDescent="0.35"/>
    <row r="22" spans="2:16" ht="18" customHeight="1" thickBot="1" x14ac:dyDescent="0.35">
      <c r="B22" s="2" t="s">
        <v>0</v>
      </c>
      <c r="C22" s="31">
        <v>600000</v>
      </c>
      <c r="E22" s="1" t="s">
        <v>0</v>
      </c>
      <c r="F22" s="35">
        <v>500000</v>
      </c>
    </row>
    <row r="23" spans="2:16" ht="18" customHeight="1" thickBot="1" x14ac:dyDescent="0.35">
      <c r="B23" s="3" t="s">
        <v>11</v>
      </c>
      <c r="C23" s="38">
        <v>55.952380952380956</v>
      </c>
      <c r="E23" s="3" t="s">
        <v>11</v>
      </c>
      <c r="F23" s="4">
        <v>50</v>
      </c>
    </row>
    <row r="24" spans="2:16" s="2" customFormat="1" ht="18" customHeight="1" x14ac:dyDescent="0.3">
      <c r="B24" s="36" t="s">
        <v>6</v>
      </c>
      <c r="C24" s="37">
        <f>C22/C23</f>
        <v>10723.404255319148</v>
      </c>
      <c r="E24" s="36" t="s">
        <v>6</v>
      </c>
      <c r="F24" s="37">
        <f>F22/F23</f>
        <v>10000</v>
      </c>
    </row>
    <row r="26" spans="2:16" ht="18" customHeight="1" x14ac:dyDescent="0.3">
      <c r="B26" s="1" t="s">
        <v>1</v>
      </c>
      <c r="C26" s="6">
        <v>70000</v>
      </c>
      <c r="E26" s="1" t="s">
        <v>1</v>
      </c>
      <c r="F26" s="6">
        <v>70000</v>
      </c>
    </row>
    <row r="27" spans="2:16" ht="18" customHeight="1" x14ac:dyDescent="0.3">
      <c r="B27" s="1" t="s">
        <v>7</v>
      </c>
      <c r="C27" s="7">
        <f>C23</f>
        <v>55.952380952380956</v>
      </c>
      <c r="E27" s="1" t="s">
        <v>7</v>
      </c>
      <c r="F27" s="7">
        <f>F23</f>
        <v>50</v>
      </c>
    </row>
    <row r="28" spans="2:16" ht="18" customHeight="1" x14ac:dyDescent="0.3">
      <c r="B28" s="8" t="s">
        <v>2</v>
      </c>
      <c r="C28" s="9">
        <f>C27*C26</f>
        <v>3916666.666666667</v>
      </c>
      <c r="E28" s="8" t="s">
        <v>2</v>
      </c>
      <c r="F28" s="9">
        <f>F27*F26</f>
        <v>3500000</v>
      </c>
    </row>
    <row r="29" spans="2:16" ht="18" customHeight="1" x14ac:dyDescent="0.3">
      <c r="B29" s="1" t="s">
        <v>12</v>
      </c>
      <c r="C29" s="10">
        <v>0.4</v>
      </c>
      <c r="E29" s="1" t="s">
        <v>12</v>
      </c>
      <c r="F29" s="10">
        <v>0.4</v>
      </c>
    </row>
    <row r="30" spans="2:16" ht="18" customHeight="1" x14ac:dyDescent="0.3">
      <c r="B30" s="11" t="s">
        <v>3</v>
      </c>
      <c r="C30" s="12">
        <f>C28*C29</f>
        <v>1566666.666666667</v>
      </c>
      <c r="E30" s="11" t="s">
        <v>3</v>
      </c>
      <c r="F30" s="12">
        <f>F28*F29</f>
        <v>1400000</v>
      </c>
    </row>
    <row r="31" spans="2:16" ht="18" customHeight="1" x14ac:dyDescent="0.3">
      <c r="B31" s="3" t="s">
        <v>4</v>
      </c>
      <c r="C31" s="13">
        <f>C28*(1-C29)</f>
        <v>2350000</v>
      </c>
      <c r="E31" s="3" t="s">
        <v>4</v>
      </c>
      <c r="F31" s="13">
        <f>F28*(1-F29)</f>
        <v>2100000</v>
      </c>
    </row>
    <row r="32" spans="2:16" ht="12.75" customHeight="1" x14ac:dyDescent="0.3"/>
    <row r="33" spans="2:6" ht="18" customHeight="1" x14ac:dyDescent="0.3">
      <c r="B33" s="14" t="s">
        <v>5</v>
      </c>
      <c r="C33" s="15">
        <v>900000</v>
      </c>
      <c r="E33" s="14" t="s">
        <v>5</v>
      </c>
      <c r="F33" s="15">
        <v>900000</v>
      </c>
    </row>
    <row r="34" spans="2:6" ht="18" customHeight="1" x14ac:dyDescent="0.3">
      <c r="B34" s="14" t="s">
        <v>8</v>
      </c>
      <c r="C34" s="15">
        <v>150000</v>
      </c>
      <c r="E34" s="14" t="s">
        <v>8</v>
      </c>
      <c r="F34" s="15">
        <v>150000</v>
      </c>
    </row>
    <row r="35" spans="2:6" ht="18" customHeight="1" x14ac:dyDescent="0.3">
      <c r="B35" s="14" t="s">
        <v>9</v>
      </c>
      <c r="C35" s="16">
        <v>350000</v>
      </c>
      <c r="E35" s="14" t="s">
        <v>9</v>
      </c>
      <c r="F35" s="16">
        <v>350000</v>
      </c>
    </row>
    <row r="36" spans="2:6" ht="18" customHeight="1" x14ac:dyDescent="0.3">
      <c r="B36" s="17" t="str">
        <f>B22</f>
        <v>広告宣伝費</v>
      </c>
      <c r="C36" s="18">
        <f>C22</f>
        <v>600000</v>
      </c>
      <c r="E36" s="17" t="str">
        <f>E22</f>
        <v>広告宣伝費</v>
      </c>
      <c r="F36" s="18">
        <f>F22</f>
        <v>500000</v>
      </c>
    </row>
    <row r="37" spans="2:6" ht="18" customHeight="1" x14ac:dyDescent="0.3">
      <c r="B37" s="1" t="s">
        <v>15</v>
      </c>
      <c r="C37" s="19">
        <f>SUM(C33:C36)</f>
        <v>2000000</v>
      </c>
      <c r="E37" s="1" t="s">
        <v>15</v>
      </c>
      <c r="F37" s="19">
        <f>SUM(F33:F36)</f>
        <v>1900000</v>
      </c>
    </row>
    <row r="39" spans="2:6" ht="18" customHeight="1" x14ac:dyDescent="0.3">
      <c r="B39" s="20" t="s">
        <v>10</v>
      </c>
      <c r="C39" s="21">
        <f>C31-C37</f>
        <v>350000</v>
      </c>
      <c r="E39" s="20" t="s">
        <v>10</v>
      </c>
      <c r="F39" s="21">
        <f>F31-F37</f>
        <v>200000</v>
      </c>
    </row>
    <row r="41" spans="2:6" ht="18" customHeight="1" thickBot="1" x14ac:dyDescent="0.35">
      <c r="B41" s="33" t="s">
        <v>13</v>
      </c>
      <c r="C41" s="34">
        <v>350000</v>
      </c>
      <c r="E41" s="33" t="s">
        <v>13</v>
      </c>
      <c r="F41" s="34">
        <v>200000</v>
      </c>
    </row>
    <row r="42" spans="2:6" ht="12.75" customHeight="1" thickBot="1" x14ac:dyDescent="0.35"/>
    <row r="43" spans="2:6" ht="18" customHeight="1" thickBot="1" x14ac:dyDescent="0.35">
      <c r="B43" s="1" t="s">
        <v>14</v>
      </c>
      <c r="C43" s="19">
        <f>C37</f>
        <v>2000000</v>
      </c>
      <c r="E43" s="26" t="s">
        <v>30</v>
      </c>
      <c r="F43" s="32">
        <f>F39-F41</f>
        <v>0</v>
      </c>
    </row>
    <row r="44" spans="2:6" ht="18" customHeight="1" x14ac:dyDescent="0.3">
      <c r="B44" s="1" t="s">
        <v>16</v>
      </c>
      <c r="C44" s="22">
        <f>C41</f>
        <v>350000</v>
      </c>
    </row>
    <row r="45" spans="2:6" ht="18" customHeight="1" x14ac:dyDescent="0.3">
      <c r="B45" s="3" t="s">
        <v>17</v>
      </c>
      <c r="C45" s="23">
        <f>(1-C29)</f>
        <v>0.6</v>
      </c>
      <c r="D45" s="19"/>
    </row>
    <row r="46" spans="2:6" ht="18" customHeight="1" x14ac:dyDescent="0.3">
      <c r="B46" s="1" t="s">
        <v>18</v>
      </c>
      <c r="C46" s="5">
        <f>(C43+C44)/C45</f>
        <v>3916666.666666667</v>
      </c>
      <c r="D46" s="22"/>
    </row>
    <row r="47" spans="2:6" ht="12.75" customHeight="1" thickBot="1" x14ac:dyDescent="0.35">
      <c r="D47" s="30"/>
    </row>
    <row r="48" spans="2:6" ht="18" customHeight="1" thickBot="1" x14ac:dyDescent="0.35">
      <c r="B48" s="26" t="s">
        <v>19</v>
      </c>
      <c r="C48" s="39">
        <f>C46/C26</f>
        <v>55.952380952380956</v>
      </c>
      <c r="D48" s="5"/>
    </row>
    <row r="49" spans="2:12" ht="12.75" customHeight="1" x14ac:dyDescent="0.3"/>
    <row r="50" spans="2:12" ht="18" customHeight="1" x14ac:dyDescent="0.3">
      <c r="B50" s="1" t="s">
        <v>33</v>
      </c>
    </row>
    <row r="51" spans="2:12" ht="18" customHeight="1" x14ac:dyDescent="0.3">
      <c r="B51" s="28" t="s">
        <v>32</v>
      </c>
      <c r="D51" s="24"/>
    </row>
    <row r="52" spans="2:12" ht="18" customHeight="1" x14ac:dyDescent="0.3">
      <c r="C52" s="25"/>
      <c r="D52" s="25"/>
    </row>
    <row r="53" spans="2:12" ht="18" customHeight="1" x14ac:dyDescent="0.3">
      <c r="C53" s="19"/>
      <c r="D53" s="19"/>
      <c r="L53" s="19"/>
    </row>
  </sheetData>
  <phoneticPr fontId="2"/>
  <pageMargins left="0.11811023622047245" right="0.11811023622047245" top="0.15748031496062992" bottom="0.15748031496062992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桑原啓輔</dc:creator>
  <cp:lastModifiedBy>谷村奈美</cp:lastModifiedBy>
  <cp:lastPrinted>2023-06-10T04:39:34Z</cp:lastPrinted>
  <dcterms:created xsi:type="dcterms:W3CDTF">2023-06-09T15:50:29Z</dcterms:created>
  <dcterms:modified xsi:type="dcterms:W3CDTF">2023-06-19T06:56:55Z</dcterms:modified>
</cp:coreProperties>
</file>